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lanning Commission\Presentations\2016\10-26-2016\"/>
    </mc:Choice>
  </mc:AlternateContent>
  <bookViews>
    <workbookView xWindow="0" yWindow="0" windowWidth="19200" windowHeight="7308"/>
  </bookViews>
  <sheets>
    <sheet name="Green Fac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H91" i="1" l="1"/>
  <c r="H89" i="1"/>
  <c r="H86" i="1"/>
  <c r="F36" i="1"/>
  <c r="F33" i="1"/>
  <c r="F66" i="1" l="1"/>
  <c r="H66" i="1" s="1"/>
  <c r="H64" i="1"/>
  <c r="H61" i="1"/>
  <c r="F24" i="1" l="1"/>
  <c r="H24" i="1" s="1"/>
  <c r="H74" i="1" l="1"/>
  <c r="H71" i="1"/>
  <c r="F21" i="1" l="1"/>
  <c r="H21" i="1" s="1"/>
  <c r="F18" i="1"/>
  <c r="H18" i="1" s="1"/>
  <c r="F81" i="1" l="1"/>
  <c r="H81" i="1" s="1"/>
  <c r="F78" i="1"/>
  <c r="H78" i="1" s="1"/>
  <c r="H59" i="1"/>
  <c r="H54" i="1"/>
  <c r="H51" i="1"/>
  <c r="H47" i="1"/>
  <c r="H44" i="1"/>
  <c r="H9" i="1"/>
  <c r="H12" i="1"/>
  <c r="H14" i="1"/>
  <c r="H16" i="1"/>
  <c r="H27" i="1"/>
  <c r="F30" i="1"/>
  <c r="H30" i="1" s="1"/>
  <c r="H33" i="1"/>
  <c r="H36" i="1"/>
  <c r="H39" i="1"/>
  <c r="H3" i="1" l="1"/>
</calcChain>
</file>

<file path=xl/sharedStrings.xml><?xml version="1.0" encoding="utf-8"?>
<sst xmlns="http://schemas.openxmlformats.org/spreadsheetml/2006/main" count="117" uniqueCount="84">
  <si>
    <t>Green Roofs</t>
  </si>
  <si>
    <t>Landscaped areas with soil depth less than 24"</t>
  </si>
  <si>
    <t>Landscaped areas with soil depth of 24" or more</t>
  </si>
  <si>
    <t>A.</t>
  </si>
  <si>
    <t>B.</t>
  </si>
  <si>
    <t>C.</t>
  </si>
  <si>
    <t>D.</t>
  </si>
  <si>
    <t>E.</t>
  </si>
  <si>
    <t>G.</t>
  </si>
  <si>
    <t>H.</t>
  </si>
  <si>
    <t>I.</t>
  </si>
  <si>
    <t>Bicycle Parking</t>
  </si>
  <si>
    <t>Landscaped areas in food cultivation</t>
  </si>
  <si>
    <t>SCORE</t>
  </si>
  <si>
    <t>enter plant totals</t>
  </si>
  <si>
    <t>Factor</t>
  </si>
  <si>
    <t>enter sq ft</t>
  </si>
  <si>
    <t xml:space="preserve">Façade or wall surface obstructed with vines </t>
  </si>
  <si>
    <t>Area planted with at least 4" of growth medium</t>
  </si>
  <si>
    <t xml:space="preserve">Ground covers or other low plants </t>
  </si>
  <si>
    <t>(less than or equal to 2' tall at maturity)</t>
  </si>
  <si>
    <t xml:space="preserve">(greater than 2' tall at maturity) </t>
  </si>
  <si>
    <t>Total</t>
  </si>
  <si>
    <t>enter total bike spaces</t>
  </si>
  <si>
    <t>enter number bike lockers</t>
  </si>
  <si>
    <t xml:space="preserve">A. </t>
  </si>
  <si>
    <t xml:space="preserve">MINIMUM REQUIRED SCORE </t>
  </si>
  <si>
    <t xml:space="preserve">F. </t>
  </si>
  <si>
    <t>enter inches dbh</t>
  </si>
  <si>
    <t>J.</t>
  </si>
  <si>
    <t>K.</t>
  </si>
  <si>
    <t>Permeable Paving</t>
  </si>
  <si>
    <t>Permeable paving over at least 24" of soil or gravel</t>
  </si>
  <si>
    <t>Landscape Elements</t>
  </si>
  <si>
    <t>Green Walls</t>
  </si>
  <si>
    <t>Bioretention facilities and/or soil cells</t>
  </si>
  <si>
    <t>Structural soil systems</t>
  </si>
  <si>
    <t>L.</t>
  </si>
  <si>
    <t>Façade or wall surface planted with a green wall system</t>
  </si>
  <si>
    <t>Project:</t>
  </si>
  <si>
    <t>Landscape Bonuses</t>
  </si>
  <si>
    <t>Landscape areas at sidewalk grade</t>
  </si>
  <si>
    <t xml:space="preserve">Preservation of existing trees - calculated at 20 sq ft per </t>
  </si>
  <si>
    <t>inch dbh (Trees must have a minimum diameter of 6" at dbh. Existing street trees proposed for preservation must be approved by Development Services Director or designee.)</t>
  </si>
  <si>
    <t xml:space="preserve">Preservation of landmark trees bonus - calculated at 20 </t>
  </si>
  <si>
    <t>sq ft per inch dbh (Trees must meet City of Bellevue's definition of Landmark Trees)</t>
  </si>
  <si>
    <t xml:space="preserve">Preservation of existing evergreen trees bonus - </t>
  </si>
  <si>
    <t>calculated at 20 sq ft per inch dbh (Preserved evergreen trees must have a minimum diameter of 6" at dbh)</t>
  </si>
  <si>
    <t xml:space="preserve">Area planted with at least 2" of growth medium but less </t>
  </si>
  <si>
    <t>than 4" of soil</t>
  </si>
  <si>
    <t>Landscaped areas planted with native or drought</t>
  </si>
  <si>
    <t>tolerant plants</t>
  </si>
  <si>
    <t xml:space="preserve">Permeable paving over a minimum 6" and less than </t>
  </si>
  <si>
    <t>24" of soil or gravel</t>
  </si>
  <si>
    <t xml:space="preserve">Bicycle racks in publically accessible locations - </t>
  </si>
  <si>
    <t>calculated at 9 sq ft per bike locking space (must be visible from sidewalk or public areas)</t>
  </si>
  <si>
    <t xml:space="preserve">Bicycle lockers in publically accessible locations - </t>
  </si>
  <si>
    <t>calculated at 12 sq ft per locker (must be visible from public areas and open for public use)</t>
  </si>
  <si>
    <t>enter total projected gallons harvested</t>
  </si>
  <si>
    <t>(calculate at 3 years of growth)</t>
  </si>
  <si>
    <t>enter total gallons</t>
  </si>
  <si>
    <t>TOTAL ESTIMATED WATER USE FOR IRRIGATION</t>
  </si>
  <si>
    <t>PARCEL SIZE</t>
  </si>
  <si>
    <t>enter sq ft or volume if soil cells</t>
  </si>
  <si>
    <t>(must comply with Bellevue Storm and Surface Water Engineering Standards. Volume of soil cell systems can be calculated up to 3' in depth.)</t>
  </si>
  <si>
    <t>calculated as a percentage of total water budget times total landscape area</t>
  </si>
  <si>
    <t xml:space="preserve">Rainwater harvesting for landscape irrigation - </t>
  </si>
  <si>
    <t>(must have year round irrigation and maintenance plan)</t>
  </si>
  <si>
    <t xml:space="preserve">enter sq ft of parcel </t>
  </si>
  <si>
    <t>(canopy spread 10' to 15' at maturity)</t>
  </si>
  <si>
    <t>Small Trees or equivalent - calculated at 90 sq ft per tree</t>
  </si>
  <si>
    <t>tree (canopy spread 16' to 24' at maturity)</t>
  </si>
  <si>
    <t xml:space="preserve">Medium Trees or equivalent - calculated at 230 sq ft per </t>
  </si>
  <si>
    <t>(canopy spread 25' and greater at maturity)</t>
  </si>
  <si>
    <t>Large Trees - calculated at 350 sq ft per tree</t>
  </si>
  <si>
    <t>Shrubs or large perennials - calculated at 12 sq ft per plant</t>
  </si>
  <si>
    <t xml:space="preserve">Tier 1 - Living Building Full Certification, Living Buiding </t>
  </si>
  <si>
    <t>Petal Certification, Living Building Net Zero, Built Green Emerald Star</t>
  </si>
  <si>
    <t>Tier 2 - Built Green 5 Star, LEED Platinum</t>
  </si>
  <si>
    <t>Tier 3 - Built Green 4 Star, LEED Gold</t>
  </si>
  <si>
    <t>if yes, enter parcel size</t>
  </si>
  <si>
    <t>Green Building Incentives (See 20.25A.XXX for Incentive System)</t>
  </si>
  <si>
    <t>DOWNTOWN GREEN AND SUSTAINABILITY FACTOR</t>
  </si>
  <si>
    <t>Sample Project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</si>
</sst>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/>
    <xf numFmtId="0" fontId="2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165" fontId="0" fillId="0" borderId="10" xfId="0" applyNumberForma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top" wrapText="1"/>
      <protection hidden="1"/>
    </xf>
    <xf numFmtId="0" fontId="0" fillId="0" borderId="0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vertical="top" wrapText="1"/>
      <protection hidden="1"/>
    </xf>
    <xf numFmtId="0" fontId="0" fillId="0" borderId="6" xfId="0" applyFont="1" applyBorder="1" applyAlignment="1" applyProtection="1">
      <alignment horizontal="right" vertical="top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64" fontId="5" fillId="0" borderId="0" xfId="0" applyNumberFormat="1" applyFont="1" applyBorder="1" applyAlignment="1" applyProtection="1">
      <alignment horizontal="center" vertical="center"/>
      <protection hidden="1"/>
    </xf>
    <xf numFmtId="165" fontId="0" fillId="0" borderId="9" xfId="0" applyNumberFormat="1" applyBorder="1" applyAlignment="1" applyProtection="1">
      <alignment horizontal="center" vertical="center"/>
      <protection hidden="1"/>
    </xf>
    <xf numFmtId="0" fontId="4" fillId="0" borderId="2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workbookViewId="0">
      <selection activeCell="K36" sqref="K36"/>
    </sheetView>
  </sheetViews>
  <sheetFormatPr defaultRowHeight="14.4" x14ac:dyDescent="0.3"/>
  <cols>
    <col min="1" max="1" width="3.33203125" style="9" customWidth="1"/>
    <col min="2" max="2" width="5.33203125" style="10" customWidth="1"/>
    <col min="3" max="3" width="46.5546875" style="44" customWidth="1"/>
    <col min="4" max="4" width="3.109375" style="5" customWidth="1"/>
    <col min="5" max="6" width="8.6640625" style="5" customWidth="1"/>
    <col min="7" max="7" width="6.88671875" style="7" customWidth="1"/>
    <col min="8" max="8" width="7.88671875" style="6" customWidth="1"/>
  </cols>
  <sheetData>
    <row r="1" spans="1:8" ht="18.600000000000001" thickBot="1" x14ac:dyDescent="0.35">
      <c r="A1" s="34" t="s">
        <v>82</v>
      </c>
      <c r="B1" s="31"/>
      <c r="C1" s="45"/>
      <c r="D1" s="29"/>
      <c r="E1" s="33"/>
      <c r="F1" s="29"/>
      <c r="G1" s="56" t="s">
        <v>26</v>
      </c>
      <c r="H1" s="27">
        <v>0.3</v>
      </c>
    </row>
    <row r="2" spans="1:8" s="3" customFormat="1" ht="24" thickBot="1" x14ac:dyDescent="0.35">
      <c r="A2" s="71" t="s">
        <v>39</v>
      </c>
      <c r="B2" s="4"/>
      <c r="C2" s="46" t="s">
        <v>83</v>
      </c>
      <c r="D2" s="30"/>
      <c r="E2" s="43" t="s">
        <v>68</v>
      </c>
      <c r="F2" s="16"/>
      <c r="G2" s="57"/>
      <c r="H2" s="26"/>
    </row>
    <row r="3" spans="1:8" ht="15" thickBot="1" x14ac:dyDescent="0.35">
      <c r="A3" s="72"/>
      <c r="B3" s="61"/>
      <c r="C3" s="62"/>
      <c r="D3" s="63" t="s">
        <v>62</v>
      </c>
      <c r="E3" s="17">
        <v>50486</v>
      </c>
      <c r="F3" s="32"/>
      <c r="G3" s="58" t="s">
        <v>13</v>
      </c>
      <c r="H3" s="19">
        <f>(H9+H12+H14+H16+H18+H21+H24+H27+H30+H33+H36+H39+H44+H47+H51+H54+H59+H61+H64+H66+H71+H74+H78+H81+H86+H89+H91)/E3</f>
        <v>0.43304282375311964</v>
      </c>
    </row>
    <row r="4" spans="1:8" ht="15" customHeight="1" thickBot="1" x14ac:dyDescent="0.35">
      <c r="A4" s="72"/>
      <c r="B4" s="61"/>
      <c r="C4" s="62"/>
      <c r="D4" s="63"/>
      <c r="E4" s="67" t="s">
        <v>60</v>
      </c>
      <c r="F4" s="68"/>
      <c r="G4" s="69"/>
      <c r="H4" s="70"/>
    </row>
    <row r="5" spans="1:8" ht="15" thickBot="1" x14ac:dyDescent="0.35">
      <c r="A5" s="73"/>
      <c r="B5" s="64"/>
      <c r="C5" s="65"/>
      <c r="D5" s="66" t="s">
        <v>61</v>
      </c>
      <c r="E5" s="17">
        <v>72038</v>
      </c>
      <c r="F5" s="18"/>
      <c r="G5" s="59"/>
      <c r="H5" s="48"/>
    </row>
    <row r="6" spans="1:8" x14ac:dyDescent="0.3">
      <c r="E6" s="8"/>
      <c r="F6" s="8"/>
      <c r="G6" s="7" t="s">
        <v>15</v>
      </c>
      <c r="H6" s="7" t="s">
        <v>22</v>
      </c>
    </row>
    <row r="7" spans="1:8" s="2" customFormat="1" x14ac:dyDescent="0.3">
      <c r="A7" s="74">
        <v>1</v>
      </c>
      <c r="B7" s="11" t="s">
        <v>33</v>
      </c>
      <c r="C7" s="47"/>
      <c r="D7" s="20"/>
      <c r="E7" s="21"/>
      <c r="F7" s="21"/>
      <c r="G7" s="22"/>
      <c r="H7" s="22"/>
    </row>
    <row r="8" spans="1:8" s="3" customFormat="1" ht="12" customHeight="1" thickBot="1" x14ac:dyDescent="0.35">
      <c r="A8" s="12"/>
      <c r="B8" s="37"/>
      <c r="C8" s="44"/>
      <c r="D8" s="38"/>
      <c r="E8" s="24"/>
      <c r="F8" s="42" t="s">
        <v>63</v>
      </c>
      <c r="G8" s="25"/>
      <c r="H8" s="25"/>
    </row>
    <row r="9" spans="1:8" ht="15" customHeight="1" thickBot="1" x14ac:dyDescent="0.35">
      <c r="B9" s="9" t="s">
        <v>3</v>
      </c>
      <c r="C9" s="15" t="s">
        <v>35</v>
      </c>
      <c r="E9" s="8"/>
      <c r="F9" s="23">
        <v>0</v>
      </c>
      <c r="G9" s="7">
        <v>1</v>
      </c>
      <c r="H9" s="7">
        <f>F9*G9</f>
        <v>0</v>
      </c>
    </row>
    <row r="10" spans="1:8" ht="36.6" x14ac:dyDescent="0.3">
      <c r="B10" s="9"/>
      <c r="C10" s="50" t="s">
        <v>64</v>
      </c>
      <c r="E10" s="8"/>
      <c r="F10" s="8"/>
      <c r="H10" s="7"/>
    </row>
    <row r="11" spans="1:8" ht="12" customHeight="1" thickBot="1" x14ac:dyDescent="0.35">
      <c r="B11" s="9"/>
      <c r="E11" s="8"/>
      <c r="F11" s="39" t="s">
        <v>16</v>
      </c>
      <c r="H11" s="7"/>
    </row>
    <row r="12" spans="1:8" ht="15" customHeight="1" thickBot="1" x14ac:dyDescent="0.35">
      <c r="B12" s="9" t="s">
        <v>4</v>
      </c>
      <c r="C12" s="15" t="s">
        <v>36</v>
      </c>
      <c r="E12" s="8"/>
      <c r="F12" s="23">
        <v>0</v>
      </c>
      <c r="G12" s="7">
        <v>0.2</v>
      </c>
      <c r="H12" s="7">
        <f>F12*G12</f>
        <v>0</v>
      </c>
    </row>
    <row r="13" spans="1:8" ht="12" customHeight="1" thickBot="1" x14ac:dyDescent="0.35">
      <c r="B13" s="9"/>
      <c r="E13" s="8"/>
      <c r="F13" s="39" t="s">
        <v>16</v>
      </c>
      <c r="H13" s="7"/>
    </row>
    <row r="14" spans="1:8" ht="15" customHeight="1" thickBot="1" x14ac:dyDescent="0.35">
      <c r="B14" s="9" t="s">
        <v>5</v>
      </c>
      <c r="C14" s="15" t="s">
        <v>1</v>
      </c>
      <c r="E14" s="8"/>
      <c r="F14" s="23">
        <v>8529</v>
      </c>
      <c r="G14" s="7">
        <v>0.1</v>
      </c>
      <c r="H14" s="7">
        <f>F14*G14</f>
        <v>852.90000000000009</v>
      </c>
    </row>
    <row r="15" spans="1:8" ht="12" customHeight="1" thickBot="1" x14ac:dyDescent="0.35">
      <c r="B15" s="9"/>
      <c r="E15" s="8"/>
      <c r="F15" s="39" t="s">
        <v>16</v>
      </c>
      <c r="H15" s="7"/>
    </row>
    <row r="16" spans="1:8" ht="15" customHeight="1" thickBot="1" x14ac:dyDescent="0.35">
      <c r="B16" s="9" t="s">
        <v>6</v>
      </c>
      <c r="C16" s="15" t="s">
        <v>2</v>
      </c>
      <c r="E16" s="8"/>
      <c r="F16" s="23">
        <v>4000</v>
      </c>
      <c r="G16" s="7">
        <v>0.6</v>
      </c>
      <c r="H16" s="7">
        <f>F16*G16</f>
        <v>2400</v>
      </c>
    </row>
    <row r="17" spans="1:8" ht="12" customHeight="1" thickBot="1" x14ac:dyDescent="0.35">
      <c r="B17" s="9"/>
      <c r="E17" s="40" t="s">
        <v>28</v>
      </c>
      <c r="F17" s="14"/>
      <c r="H17" s="7"/>
    </row>
    <row r="18" spans="1:8" ht="15" customHeight="1" thickBot="1" x14ac:dyDescent="0.35">
      <c r="B18" s="9" t="s">
        <v>7</v>
      </c>
      <c r="C18" s="15" t="s">
        <v>42</v>
      </c>
      <c r="E18" s="23">
        <v>0</v>
      </c>
      <c r="F18" s="8">
        <f>E18*20</f>
        <v>0</v>
      </c>
      <c r="G18" s="7">
        <v>1</v>
      </c>
      <c r="H18" s="7">
        <f>F18*G18</f>
        <v>0</v>
      </c>
    </row>
    <row r="19" spans="1:8" s="3" customFormat="1" ht="48" customHeight="1" x14ac:dyDescent="0.3">
      <c r="A19" s="12"/>
      <c r="B19" s="12"/>
      <c r="C19" s="50" t="s">
        <v>43</v>
      </c>
      <c r="D19" s="38"/>
      <c r="E19" s="13"/>
      <c r="F19" s="24"/>
      <c r="G19" s="25"/>
      <c r="H19" s="25"/>
    </row>
    <row r="20" spans="1:8" ht="12" customHeight="1" thickBot="1" x14ac:dyDescent="0.35">
      <c r="B20" s="9"/>
      <c r="E20" s="41" t="s">
        <v>28</v>
      </c>
      <c r="F20" s="8"/>
      <c r="H20" s="7"/>
    </row>
    <row r="21" spans="1:8" ht="15" customHeight="1" thickBot="1" x14ac:dyDescent="0.35">
      <c r="B21" s="9" t="s">
        <v>27</v>
      </c>
      <c r="C21" s="15" t="s">
        <v>44</v>
      </c>
      <c r="E21" s="23">
        <v>0</v>
      </c>
      <c r="F21" s="5">
        <f>E21*20</f>
        <v>0</v>
      </c>
      <c r="G21" s="7">
        <v>0.1</v>
      </c>
      <c r="H21" s="7">
        <f>F21*G21</f>
        <v>0</v>
      </c>
    </row>
    <row r="22" spans="1:8" ht="24" customHeight="1" x14ac:dyDescent="0.3">
      <c r="B22" s="9"/>
      <c r="C22" s="44" t="s">
        <v>45</v>
      </c>
      <c r="E22" s="8"/>
      <c r="F22" s="8"/>
      <c r="H22" s="7"/>
    </row>
    <row r="23" spans="1:8" ht="12" customHeight="1" thickBot="1" x14ac:dyDescent="0.35">
      <c r="B23" s="9"/>
      <c r="E23" s="41" t="s">
        <v>28</v>
      </c>
      <c r="F23" s="8"/>
      <c r="H23" s="7"/>
    </row>
    <row r="24" spans="1:8" ht="15" customHeight="1" thickBot="1" x14ac:dyDescent="0.35">
      <c r="B24" s="9" t="s">
        <v>8</v>
      </c>
      <c r="C24" s="15" t="s">
        <v>46</v>
      </c>
      <c r="E24" s="23">
        <v>0</v>
      </c>
      <c r="F24" s="5">
        <f>E24*20</f>
        <v>0</v>
      </c>
      <c r="G24" s="7">
        <v>0.1</v>
      </c>
      <c r="H24" s="7">
        <f>F24*G24</f>
        <v>0</v>
      </c>
    </row>
    <row r="25" spans="1:8" ht="24" customHeight="1" x14ac:dyDescent="0.3">
      <c r="B25" s="9"/>
      <c r="C25" s="44" t="s">
        <v>47</v>
      </c>
      <c r="E25" s="8"/>
      <c r="F25" s="13"/>
      <c r="H25" s="7"/>
    </row>
    <row r="26" spans="1:8" ht="12" customHeight="1" thickBot="1" x14ac:dyDescent="0.35">
      <c r="B26" s="9"/>
      <c r="E26" s="8"/>
      <c r="F26" s="39" t="s">
        <v>16</v>
      </c>
      <c r="H26" s="7"/>
    </row>
    <row r="27" spans="1:8" ht="15" customHeight="1" thickBot="1" x14ac:dyDescent="0.35">
      <c r="B27" s="9" t="s">
        <v>9</v>
      </c>
      <c r="C27" s="15" t="s">
        <v>19</v>
      </c>
      <c r="E27" s="8"/>
      <c r="F27" s="23">
        <v>1200</v>
      </c>
      <c r="G27" s="7">
        <v>0.1</v>
      </c>
      <c r="H27" s="7">
        <f>F27*G27</f>
        <v>120</v>
      </c>
    </row>
    <row r="28" spans="1:8" s="54" customFormat="1" ht="12" customHeight="1" x14ac:dyDescent="0.3">
      <c r="A28" s="9"/>
      <c r="B28" s="1"/>
      <c r="C28" s="50" t="s">
        <v>20</v>
      </c>
      <c r="D28" s="51"/>
      <c r="E28" s="52"/>
      <c r="F28" s="52"/>
      <c r="G28" s="53"/>
      <c r="H28" s="53"/>
    </row>
    <row r="29" spans="1:8" s="3" customFormat="1" ht="12" customHeight="1" thickBot="1" x14ac:dyDescent="0.35">
      <c r="A29" s="12"/>
      <c r="B29" s="12"/>
      <c r="C29" s="44"/>
      <c r="D29" s="5"/>
      <c r="E29" s="42" t="s">
        <v>14</v>
      </c>
      <c r="F29" s="24"/>
      <c r="G29" s="25"/>
      <c r="H29" s="25"/>
    </row>
    <row r="30" spans="1:8" ht="15" customHeight="1" thickBot="1" x14ac:dyDescent="0.35">
      <c r="B30" s="9" t="s">
        <v>10</v>
      </c>
      <c r="C30" s="15" t="s">
        <v>75</v>
      </c>
      <c r="E30" s="23">
        <v>1564</v>
      </c>
      <c r="F30" s="8">
        <f>E30*12</f>
        <v>18768</v>
      </c>
      <c r="G30" s="7">
        <v>0.4</v>
      </c>
      <c r="H30" s="7">
        <f>F30*G30</f>
        <v>7507.2000000000007</v>
      </c>
    </row>
    <row r="31" spans="1:8" ht="12" customHeight="1" x14ac:dyDescent="0.3">
      <c r="B31" s="9"/>
      <c r="C31" s="50" t="s">
        <v>21</v>
      </c>
      <c r="E31" s="8"/>
      <c r="F31" s="8"/>
      <c r="H31" s="7"/>
    </row>
    <row r="32" spans="1:8" ht="12" customHeight="1" thickBot="1" x14ac:dyDescent="0.35">
      <c r="B32" s="9"/>
      <c r="E32" s="42" t="s">
        <v>14</v>
      </c>
      <c r="F32" s="8"/>
      <c r="H32" s="7"/>
    </row>
    <row r="33" spans="1:8" ht="15" customHeight="1" thickBot="1" x14ac:dyDescent="0.35">
      <c r="B33" s="9" t="s">
        <v>29</v>
      </c>
      <c r="C33" s="15" t="s">
        <v>70</v>
      </c>
      <c r="E33" s="23">
        <v>20</v>
      </c>
      <c r="F33" s="8">
        <f>(E33*90)</f>
        <v>1800</v>
      </c>
      <c r="G33" s="7">
        <v>0.3</v>
      </c>
      <c r="H33" s="7">
        <f>(F33*G33)</f>
        <v>540</v>
      </c>
    </row>
    <row r="34" spans="1:8" ht="12" customHeight="1" x14ac:dyDescent="0.3">
      <c r="B34" s="9"/>
      <c r="C34" s="50" t="s">
        <v>69</v>
      </c>
      <c r="E34" s="8"/>
      <c r="F34" s="8"/>
      <c r="H34" s="7"/>
    </row>
    <row r="35" spans="1:8" ht="12" customHeight="1" thickBot="1" x14ac:dyDescent="0.35">
      <c r="B35" s="9"/>
      <c r="E35" s="42" t="s">
        <v>14</v>
      </c>
      <c r="F35" s="8"/>
      <c r="H35" s="7"/>
    </row>
    <row r="36" spans="1:8" ht="15" customHeight="1" thickBot="1" x14ac:dyDescent="0.35">
      <c r="B36" s="9" t="s">
        <v>30</v>
      </c>
      <c r="C36" s="15" t="s">
        <v>72</v>
      </c>
      <c r="E36" s="23">
        <v>14</v>
      </c>
      <c r="F36" s="8">
        <f>(E36*230)</f>
        <v>3220</v>
      </c>
      <c r="G36" s="7">
        <v>0.3</v>
      </c>
      <c r="H36" s="7">
        <f>F36*G36</f>
        <v>966</v>
      </c>
    </row>
    <row r="37" spans="1:8" ht="12" customHeight="1" x14ac:dyDescent="0.3">
      <c r="B37" s="9"/>
      <c r="C37" s="50" t="s">
        <v>71</v>
      </c>
      <c r="E37" s="8"/>
      <c r="F37" s="8"/>
      <c r="H37" s="7"/>
    </row>
    <row r="38" spans="1:8" ht="12" customHeight="1" thickBot="1" x14ac:dyDescent="0.35">
      <c r="B38" s="9"/>
      <c r="E38" s="42" t="s">
        <v>14</v>
      </c>
      <c r="F38" s="8"/>
      <c r="H38" s="7"/>
    </row>
    <row r="39" spans="1:8" ht="15" customHeight="1" thickBot="1" x14ac:dyDescent="0.35">
      <c r="B39" s="9" t="s">
        <v>37</v>
      </c>
      <c r="C39" s="15" t="s">
        <v>74</v>
      </c>
      <c r="E39" s="23">
        <v>8</v>
      </c>
      <c r="F39" s="8">
        <f>(E39*350)</f>
        <v>2800</v>
      </c>
      <c r="G39" s="7">
        <v>0.4</v>
      </c>
      <c r="H39" s="28">
        <f>F39*G39</f>
        <v>1120</v>
      </c>
    </row>
    <row r="40" spans="1:8" ht="12" customHeight="1" x14ac:dyDescent="0.3">
      <c r="B40" s="9"/>
      <c r="C40" s="50" t="s">
        <v>73</v>
      </c>
      <c r="E40" s="8"/>
      <c r="F40" s="8"/>
      <c r="H40" s="7"/>
    </row>
    <row r="41" spans="1:8" ht="9.9" customHeight="1" x14ac:dyDescent="0.3">
      <c r="B41" s="9"/>
      <c r="E41" s="8"/>
      <c r="F41" s="8"/>
      <c r="H41" s="7"/>
    </row>
    <row r="42" spans="1:8" s="2" customFormat="1" ht="15" customHeight="1" x14ac:dyDescent="0.3">
      <c r="A42" s="74">
        <v>2</v>
      </c>
      <c r="B42" s="11" t="s">
        <v>0</v>
      </c>
      <c r="C42" s="47"/>
      <c r="D42" s="20"/>
      <c r="E42" s="21"/>
      <c r="F42" s="21"/>
      <c r="G42" s="22"/>
      <c r="H42" s="22"/>
    </row>
    <row r="43" spans="1:8" ht="12" customHeight="1" thickBot="1" x14ac:dyDescent="0.35">
      <c r="E43" s="8"/>
      <c r="F43" s="39" t="s">
        <v>16</v>
      </c>
      <c r="H43" s="7"/>
    </row>
    <row r="44" spans="1:8" ht="15" customHeight="1" thickBot="1" x14ac:dyDescent="0.35">
      <c r="B44" s="9" t="s">
        <v>3</v>
      </c>
      <c r="C44" s="15" t="s">
        <v>48</v>
      </c>
      <c r="E44" s="8"/>
      <c r="F44" s="23">
        <v>0</v>
      </c>
      <c r="G44" s="7">
        <v>0.4</v>
      </c>
      <c r="H44" s="7">
        <f>F44*G44</f>
        <v>0</v>
      </c>
    </row>
    <row r="45" spans="1:8" ht="12" customHeight="1" x14ac:dyDescent="0.3">
      <c r="B45" s="9"/>
      <c r="C45" s="50" t="s">
        <v>49</v>
      </c>
      <c r="E45" s="8"/>
      <c r="F45" s="14"/>
      <c r="H45" s="7"/>
    </row>
    <row r="46" spans="1:8" ht="12" customHeight="1" thickBot="1" x14ac:dyDescent="0.35">
      <c r="B46" s="9"/>
      <c r="E46" s="8"/>
      <c r="F46" s="39" t="s">
        <v>16</v>
      </c>
      <c r="H46" s="7"/>
    </row>
    <row r="47" spans="1:8" ht="15" customHeight="1" thickBot="1" x14ac:dyDescent="0.35">
      <c r="B47" s="9" t="s">
        <v>4</v>
      </c>
      <c r="C47" s="15" t="s">
        <v>18</v>
      </c>
      <c r="E47" s="8"/>
      <c r="F47" s="23">
        <v>10261</v>
      </c>
      <c r="G47" s="7">
        <v>0.7</v>
      </c>
      <c r="H47" s="7">
        <f>F47*G47</f>
        <v>7182.7</v>
      </c>
    </row>
    <row r="48" spans="1:8" ht="9.9" customHeight="1" x14ac:dyDescent="0.3">
      <c r="E48" s="8"/>
      <c r="F48" s="8"/>
      <c r="H48" s="7"/>
    </row>
    <row r="49" spans="1:8" s="2" customFormat="1" ht="15" customHeight="1" x14ac:dyDescent="0.3">
      <c r="A49" s="74">
        <v>3</v>
      </c>
      <c r="B49" s="11" t="s">
        <v>34</v>
      </c>
      <c r="C49" s="47"/>
      <c r="D49" s="20"/>
      <c r="E49" s="21"/>
      <c r="F49" s="21"/>
      <c r="G49" s="22"/>
      <c r="H49" s="22"/>
    </row>
    <row r="50" spans="1:8" ht="12" customHeight="1" thickBot="1" x14ac:dyDescent="0.35">
      <c r="E50" s="8"/>
      <c r="F50" s="41" t="s">
        <v>16</v>
      </c>
      <c r="H50" s="7"/>
    </row>
    <row r="51" spans="1:8" ht="15" thickBot="1" x14ac:dyDescent="0.35">
      <c r="B51" s="9" t="s">
        <v>3</v>
      </c>
      <c r="C51" s="15" t="s">
        <v>17</v>
      </c>
      <c r="E51" s="8"/>
      <c r="F51" s="23">
        <v>0</v>
      </c>
      <c r="G51" s="7">
        <v>0.2</v>
      </c>
      <c r="H51" s="7">
        <f>F51*G51</f>
        <v>0</v>
      </c>
    </row>
    <row r="52" spans="1:8" ht="12" customHeight="1" x14ac:dyDescent="0.3">
      <c r="B52" s="9"/>
      <c r="C52" s="44" t="s">
        <v>59</v>
      </c>
      <c r="E52" s="8"/>
      <c r="F52" s="8"/>
      <c r="H52" s="7"/>
    </row>
    <row r="53" spans="1:8" ht="12" customHeight="1" thickBot="1" x14ac:dyDescent="0.35">
      <c r="B53" s="9"/>
      <c r="E53" s="8"/>
      <c r="F53" s="41" t="s">
        <v>16</v>
      </c>
      <c r="H53" s="7"/>
    </row>
    <row r="54" spans="1:8" ht="15" customHeight="1" thickBot="1" x14ac:dyDescent="0.35">
      <c r="B54" s="9" t="s">
        <v>4</v>
      </c>
      <c r="C54" s="15" t="s">
        <v>38</v>
      </c>
      <c r="E54" s="8"/>
      <c r="F54" s="23">
        <v>0</v>
      </c>
      <c r="G54" s="7">
        <v>0.7</v>
      </c>
      <c r="H54" s="7">
        <f>F54*G54</f>
        <v>0</v>
      </c>
    </row>
    <row r="55" spans="1:8" ht="12" customHeight="1" x14ac:dyDescent="0.3">
      <c r="B55" s="9"/>
      <c r="C55" s="50" t="s">
        <v>67</v>
      </c>
      <c r="E55" s="8"/>
      <c r="F55" s="8"/>
      <c r="H55" s="7"/>
    </row>
    <row r="56" spans="1:8" ht="7.2" customHeight="1" x14ac:dyDescent="0.3">
      <c r="B56" s="9"/>
      <c r="E56" s="8"/>
      <c r="F56" s="8"/>
      <c r="H56" s="7"/>
    </row>
    <row r="57" spans="1:8" s="2" customFormat="1" ht="15" customHeight="1" x14ac:dyDescent="0.3">
      <c r="A57" s="74">
        <v>4</v>
      </c>
      <c r="B57" s="11" t="s">
        <v>40</v>
      </c>
      <c r="C57" s="47"/>
      <c r="D57" s="20"/>
      <c r="E57" s="21"/>
      <c r="F57" s="21"/>
      <c r="G57" s="22"/>
      <c r="H57" s="22"/>
    </row>
    <row r="58" spans="1:8" ht="12" customHeight="1" thickBot="1" x14ac:dyDescent="0.35">
      <c r="E58" s="8"/>
      <c r="F58" s="41" t="s">
        <v>16</v>
      </c>
      <c r="H58" s="7"/>
    </row>
    <row r="59" spans="1:8" ht="15" customHeight="1" thickBot="1" x14ac:dyDescent="0.35">
      <c r="B59" s="9" t="s">
        <v>3</v>
      </c>
      <c r="C59" s="15" t="s">
        <v>12</v>
      </c>
      <c r="E59" s="8"/>
      <c r="F59" s="23">
        <v>0</v>
      </c>
      <c r="G59" s="7">
        <v>0.2</v>
      </c>
      <c r="H59" s="7">
        <f>F59*G59</f>
        <v>0</v>
      </c>
    </row>
    <row r="60" spans="1:8" ht="12" customHeight="1" thickBot="1" x14ac:dyDescent="0.35">
      <c r="B60" s="9"/>
      <c r="E60" s="8"/>
      <c r="F60" s="41" t="s">
        <v>16</v>
      </c>
      <c r="H60" s="7"/>
    </row>
    <row r="61" spans="1:8" ht="15" customHeight="1" thickBot="1" x14ac:dyDescent="0.35">
      <c r="B61" s="9" t="s">
        <v>4</v>
      </c>
      <c r="C61" s="15" t="s">
        <v>50</v>
      </c>
      <c r="E61" s="8"/>
      <c r="F61" s="23">
        <v>8570</v>
      </c>
      <c r="G61" s="7">
        <v>0.1</v>
      </c>
      <c r="H61" s="7">
        <f>F61*G61</f>
        <v>857</v>
      </c>
    </row>
    <row r="62" spans="1:8" s="54" customFormat="1" ht="12" customHeight="1" x14ac:dyDescent="0.3">
      <c r="A62" s="9"/>
      <c r="B62" s="1"/>
      <c r="C62" s="50" t="s">
        <v>51</v>
      </c>
      <c r="D62" s="51"/>
      <c r="E62" s="52"/>
      <c r="F62" s="55"/>
      <c r="G62" s="53"/>
      <c r="H62" s="53"/>
    </row>
    <row r="63" spans="1:8" ht="12" customHeight="1" thickBot="1" x14ac:dyDescent="0.35">
      <c r="B63" s="9"/>
      <c r="E63" s="8"/>
      <c r="F63" s="41" t="s">
        <v>16</v>
      </c>
      <c r="H63" s="7"/>
    </row>
    <row r="64" spans="1:8" ht="15" customHeight="1" thickBot="1" x14ac:dyDescent="0.35">
      <c r="B64" s="9" t="s">
        <v>5</v>
      </c>
      <c r="C64" s="15" t="s">
        <v>41</v>
      </c>
      <c r="E64" s="8"/>
      <c r="F64" s="23">
        <v>2268</v>
      </c>
      <c r="G64" s="7">
        <v>0.1</v>
      </c>
      <c r="H64" s="7">
        <f>F64*G64</f>
        <v>226.8</v>
      </c>
    </row>
    <row r="65" spans="1:8" ht="12" customHeight="1" thickBot="1" x14ac:dyDescent="0.35">
      <c r="B65" s="9"/>
      <c r="C65" s="15"/>
      <c r="E65" s="41" t="s">
        <v>58</v>
      </c>
      <c r="H65" s="7"/>
    </row>
    <row r="66" spans="1:8" ht="15" customHeight="1" thickBot="1" x14ac:dyDescent="0.35">
      <c r="B66" s="9" t="s">
        <v>6</v>
      </c>
      <c r="C66" s="15" t="s">
        <v>66</v>
      </c>
      <c r="E66" s="23">
        <v>0</v>
      </c>
      <c r="F66" s="49">
        <f>(E66/E5)*(F14+F16)</f>
        <v>0</v>
      </c>
      <c r="G66" s="7">
        <v>0.2</v>
      </c>
      <c r="H66" s="7">
        <f>(F66*G66)</f>
        <v>0</v>
      </c>
    </row>
    <row r="67" spans="1:8" ht="24" customHeight="1" x14ac:dyDescent="0.3">
      <c r="B67" s="9"/>
      <c r="C67" s="50" t="s">
        <v>65</v>
      </c>
      <c r="E67" s="14"/>
      <c r="F67" s="49"/>
      <c r="H67" s="7"/>
    </row>
    <row r="68" spans="1:8" ht="7.2" customHeight="1" x14ac:dyDescent="0.3">
      <c r="B68" s="9"/>
      <c r="E68" s="8"/>
      <c r="F68" s="14"/>
      <c r="H68" s="7"/>
    </row>
    <row r="69" spans="1:8" x14ac:dyDescent="0.3">
      <c r="A69" s="74">
        <v>5</v>
      </c>
      <c r="B69" s="36" t="s">
        <v>31</v>
      </c>
      <c r="E69" s="8"/>
      <c r="H69" s="7"/>
    </row>
    <row r="70" spans="1:8" ht="12" customHeight="1" thickBot="1" x14ac:dyDescent="0.35">
      <c r="A70" s="74"/>
      <c r="B70" s="36"/>
      <c r="E70" s="8"/>
      <c r="F70" s="41" t="s">
        <v>16</v>
      </c>
      <c r="H70" s="7"/>
    </row>
    <row r="71" spans="1:8" ht="15" customHeight="1" thickBot="1" x14ac:dyDescent="0.35">
      <c r="A71" s="74"/>
      <c r="B71" s="9" t="s">
        <v>25</v>
      </c>
      <c r="C71" s="15" t="s">
        <v>52</v>
      </c>
      <c r="E71" s="8"/>
      <c r="F71" s="23">
        <v>0</v>
      </c>
      <c r="G71" s="7">
        <v>0.2</v>
      </c>
      <c r="H71" s="7">
        <f>F71*G71</f>
        <v>0</v>
      </c>
    </row>
    <row r="72" spans="1:8" ht="12" customHeight="1" x14ac:dyDescent="0.3">
      <c r="A72" s="74"/>
      <c r="B72" s="9"/>
      <c r="C72" s="50" t="s">
        <v>53</v>
      </c>
      <c r="E72" s="8"/>
      <c r="F72" s="14"/>
      <c r="H72" s="7"/>
    </row>
    <row r="73" spans="1:8" ht="12" customHeight="1" thickBot="1" x14ac:dyDescent="0.35">
      <c r="A73" s="74"/>
      <c r="B73" s="35"/>
      <c r="E73" s="8"/>
      <c r="F73" s="42" t="s">
        <v>16</v>
      </c>
      <c r="H73" s="7"/>
    </row>
    <row r="74" spans="1:8" ht="15" customHeight="1" thickBot="1" x14ac:dyDescent="0.35">
      <c r="A74" s="74"/>
      <c r="B74" s="35" t="s">
        <v>4</v>
      </c>
      <c r="C74" s="15" t="s">
        <v>32</v>
      </c>
      <c r="E74" s="8"/>
      <c r="F74" s="23">
        <v>0</v>
      </c>
      <c r="G74" s="7">
        <v>0.5</v>
      </c>
      <c r="H74" s="7">
        <f>F74*G74</f>
        <v>0</v>
      </c>
    </row>
    <row r="75" spans="1:8" ht="9.9" customHeight="1" x14ac:dyDescent="0.3">
      <c r="A75" s="74"/>
      <c r="B75" s="36"/>
      <c r="E75" s="8"/>
      <c r="F75" s="14"/>
      <c r="H75" s="7"/>
    </row>
    <row r="76" spans="1:8" s="2" customFormat="1" x14ac:dyDescent="0.3">
      <c r="A76" s="74">
        <v>6</v>
      </c>
      <c r="B76" s="11" t="s">
        <v>11</v>
      </c>
      <c r="C76" s="47"/>
      <c r="D76" s="20"/>
      <c r="E76" s="21"/>
      <c r="F76" s="21"/>
      <c r="G76" s="22"/>
      <c r="H76" s="22"/>
    </row>
    <row r="77" spans="1:8" ht="12" customHeight="1" thickBot="1" x14ac:dyDescent="0.35">
      <c r="E77" s="41" t="s">
        <v>23</v>
      </c>
      <c r="F77" s="8"/>
      <c r="H77" s="7"/>
    </row>
    <row r="78" spans="1:8" ht="15" customHeight="1" thickBot="1" x14ac:dyDescent="0.35">
      <c r="B78" s="9" t="s">
        <v>3</v>
      </c>
      <c r="C78" s="15" t="s">
        <v>54</v>
      </c>
      <c r="E78" s="23">
        <v>10</v>
      </c>
      <c r="F78" s="8">
        <f>E78*9</f>
        <v>90</v>
      </c>
      <c r="G78" s="7">
        <v>1</v>
      </c>
      <c r="H78" s="7">
        <f>F78*G78</f>
        <v>90</v>
      </c>
    </row>
    <row r="79" spans="1:8" ht="24" customHeight="1" x14ac:dyDescent="0.3">
      <c r="B79" s="9"/>
      <c r="C79" s="50" t="s">
        <v>55</v>
      </c>
      <c r="E79" s="8"/>
      <c r="F79" s="8"/>
      <c r="H79" s="7"/>
    </row>
    <row r="80" spans="1:8" ht="12" customHeight="1" thickBot="1" x14ac:dyDescent="0.35">
      <c r="B80" s="9"/>
      <c r="E80" s="41" t="s">
        <v>24</v>
      </c>
      <c r="F80" s="8"/>
      <c r="H80" s="7"/>
    </row>
    <row r="81" spans="1:8" ht="15" customHeight="1" thickBot="1" x14ac:dyDescent="0.35">
      <c r="B81" s="9" t="s">
        <v>4</v>
      </c>
      <c r="C81" s="15" t="s">
        <v>56</v>
      </c>
      <c r="E81" s="23">
        <v>0</v>
      </c>
      <c r="F81" s="8">
        <f>E81*12</f>
        <v>0</v>
      </c>
      <c r="G81" s="7">
        <v>1</v>
      </c>
      <c r="H81" s="7">
        <f>F81*G81</f>
        <v>0</v>
      </c>
    </row>
    <row r="82" spans="1:8" ht="24" customHeight="1" x14ac:dyDescent="0.3">
      <c r="C82" s="50" t="s">
        <v>57</v>
      </c>
      <c r="E82" s="8"/>
      <c r="F82" s="8"/>
      <c r="H82" s="7"/>
    </row>
    <row r="83" spans="1:8" ht="5.4" customHeight="1" x14ac:dyDescent="0.3">
      <c r="E83" s="8"/>
      <c r="F83" s="8"/>
      <c r="H83" s="7"/>
    </row>
    <row r="84" spans="1:8" ht="15" customHeight="1" x14ac:dyDescent="0.3">
      <c r="A84" s="74">
        <v>7</v>
      </c>
      <c r="B84" s="11" t="s">
        <v>81</v>
      </c>
    </row>
    <row r="85" spans="1:8" ht="12" customHeight="1" thickBot="1" x14ac:dyDescent="0.35">
      <c r="F85" s="40" t="s">
        <v>80</v>
      </c>
    </row>
    <row r="86" spans="1:8" ht="15" customHeight="1" thickBot="1" x14ac:dyDescent="0.35">
      <c r="B86" s="9" t="s">
        <v>3</v>
      </c>
      <c r="C86" s="15" t="s">
        <v>76</v>
      </c>
      <c r="F86" s="23">
        <v>0</v>
      </c>
      <c r="G86" s="7">
        <v>0.3</v>
      </c>
      <c r="H86" s="7">
        <f>F86*G86</f>
        <v>0</v>
      </c>
    </row>
    <row r="87" spans="1:8" ht="12" customHeight="1" x14ac:dyDescent="0.3">
      <c r="C87" s="50" t="s">
        <v>77</v>
      </c>
      <c r="H87" s="7"/>
    </row>
    <row r="88" spans="1:8" ht="12" customHeight="1" thickBot="1" x14ac:dyDescent="0.35">
      <c r="F88" s="41" t="s">
        <v>80</v>
      </c>
      <c r="H88" s="7"/>
    </row>
    <row r="89" spans="1:8" ht="15" customHeight="1" thickBot="1" x14ac:dyDescent="0.35">
      <c r="B89" s="9" t="s">
        <v>4</v>
      </c>
      <c r="C89" s="15" t="s">
        <v>78</v>
      </c>
      <c r="F89" s="23">
        <v>0</v>
      </c>
      <c r="G89" s="7">
        <v>0.1</v>
      </c>
      <c r="H89" s="7">
        <f>F89*G89</f>
        <v>0</v>
      </c>
    </row>
    <row r="90" spans="1:8" ht="12" customHeight="1" thickBot="1" x14ac:dyDescent="0.35">
      <c r="F90" s="41" t="s">
        <v>80</v>
      </c>
      <c r="H90" s="7"/>
    </row>
    <row r="91" spans="1:8" ht="15" customHeight="1" thickBot="1" x14ac:dyDescent="0.35">
      <c r="B91" s="9" t="s">
        <v>5</v>
      </c>
      <c r="C91" s="15" t="s">
        <v>79</v>
      </c>
      <c r="F91" s="23">
        <v>0</v>
      </c>
      <c r="G91" s="60">
        <v>0.05</v>
      </c>
      <c r="H91" s="7">
        <f>F91*G91</f>
        <v>0</v>
      </c>
    </row>
  </sheetData>
  <pageMargins left="0.7" right="0.7" top="0.75" bottom="0.75" header="0.3" footer="0.3"/>
  <pageSetup orientation="portrait" verticalDpi="1200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Factor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MacDonald</dc:creator>
  <cp:lastModifiedBy>cob_admin</cp:lastModifiedBy>
  <cp:lastPrinted>2016-10-27T01:15:46Z</cp:lastPrinted>
  <dcterms:created xsi:type="dcterms:W3CDTF">2016-05-18T18:18:10Z</dcterms:created>
  <dcterms:modified xsi:type="dcterms:W3CDTF">2016-10-27T01:15:49Z</dcterms:modified>
</cp:coreProperties>
</file>